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6" windowHeight="7296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<sst xmlns="http://schemas.openxmlformats.org/spreadsheetml/2006/main" count="62" uniqueCount="56">
  <si>
    <t>CARLSBERG BREWERY MALAYSIA BERHAD</t>
  </si>
  <si>
    <t>(Company No. : 9210 -K)</t>
  </si>
  <si>
    <t>CONSOLIDATED BALANCE SHEET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</si>
  <si>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</si>
  <si>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</si>
  <si>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</si>
  <si>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</si>
  <si>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</si>
  <si>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</si>
  <si>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</si>
  <si>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</si>
  <si>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</si>
  <si>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</si>
  <si>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</si>
  <si>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*12.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</si>
  <si>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</si>
  <si>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</si>
  <si>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</si>
  <si>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</si>
  <si>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</si>
  <si>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</si>
  <si>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</si>
  <si>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Sundry Debtors</t>
  </si>
  <si>
    <t>Bank &amp; Cash Balances</t>
  </si>
  <si>
    <t>Total Assets</t>
  </si>
  <si>
    <t>Current Liabilities</t>
  </si>
  <si>
    <t>Trade Creditors</t>
  </si>
  <si>
    <t>Other Creditors</t>
  </si>
  <si>
    <t>Provision For Taxation</t>
  </si>
  <si>
    <t>Provision For Dividends</t>
  </si>
  <si>
    <t>Net Current Assets</t>
  </si>
  <si>
    <t>NET ASSETS</t>
  </si>
  <si>
    <t>Shareholders' Funds</t>
  </si>
  <si>
    <t>Share Capital</t>
  </si>
  <si>
    <t>Reserves :</t>
  </si>
  <si>
    <t>Capital Reserve</t>
  </si>
  <si>
    <t>General Reserve</t>
  </si>
  <si>
    <t>Exchange Reserve</t>
  </si>
  <si>
    <t>Retained Profit</t>
  </si>
  <si>
    <t>Less : Cost of treasury shares</t>
  </si>
  <si>
    <t>Total Shareholders' Funds</t>
  </si>
  <si>
    <t>Minority Interests</t>
  </si>
  <si>
    <t>Long Term Borrowings</t>
  </si>
  <si>
    <t>Other Long Term &amp; Deferred Liabilities</t>
  </si>
  <si>
    <t>Net Tangible Assets Per Share (RM)</t>
  </si>
  <si>
    <t>AS AT END OF</t>
  </si>
  <si>
    <t>CURRENT QUARTER</t>
  </si>
  <si>
    <t>31.03.00</t>
  </si>
  <si>
    <t>(UNAUDITED)</t>
  </si>
  <si>
    <t>RM'000</t>
  </si>
  <si>
    <t>-</t>
  </si>
  <si>
    <t>AS AT PRECEDING</t>
  </si>
  <si>
    <t>FINANCIAL YEAR END</t>
  </si>
  <si>
    <t>31.12.99</t>
  </si>
  <si>
    <t>(AUDITED)</t>
  </si>
  <si>
    <t>*Adjusted to reflect NTA per share net of treasury shares.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</si>
</sst>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5" fillId="0" borderId="5" xfId="0" applyNumberFormat="1" applyFont="1" applyAlignment="1">
      <alignment/>
    </xf>
    <xf numFmtId="0" fontId="4" fillId="0" borderId="5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/>
    </xf>
    <xf numFmtId="0" fontId="5" fillId="0" borderId="1" xfId="0" applyNumberFormat="1" applyFont="1" applyAlignment="1">
      <alignment horizontal="center"/>
    </xf>
    <xf numFmtId="3" fontId="5" fillId="0" borderId="1" xfId="0" applyNumberFormat="1" applyFont="1" applyAlignment="1">
      <alignment horizontal="center"/>
    </xf>
    <xf numFmtId="3" fontId="5" fillId="0" borderId="5" xfId="0" applyNumberFormat="1" applyFont="1" applyAlignment="1">
      <alignment horizontal="center"/>
    </xf>
    <xf numFmtId="0" fontId="6" fillId="0" borderId="1" xfId="0" applyNumberFormat="1" applyFont="1" applyAlignment="1">
      <alignment/>
    </xf>
    <xf numFmtId="3" fontId="4" fillId="0" borderId="5" xfId="0" applyNumberFormat="1" applyFont="1" applyAlignment="1">
      <alignment horizontal="center"/>
    </xf>
    <xf numFmtId="3" fontId="5" fillId="0" borderId="6" xfId="0" applyNumberFormat="1" applyFont="1" applyAlignment="1">
      <alignment horizontal="center"/>
    </xf>
    <xf numFmtId="0" fontId="5" fillId="0" borderId="5" xfId="0" applyNumberFormat="1" applyFont="1" applyAlignment="1">
      <alignment horizontal="center"/>
    </xf>
    <xf numFmtId="0" fontId="4" fillId="0" borderId="5" xfId="0" applyNumberFormat="1" applyFont="1" applyAlignment="1">
      <alignment/>
    </xf>
    <xf numFmtId="4" fontId="5" fillId="0" borderId="5" xfId="0" applyNumberFormat="1" applyFont="1" applyAlignment="1">
      <alignment horizontal="center"/>
    </xf>
    <xf numFmtId="0" fontId="5" fillId="0" borderId="2" xfId="0" applyNumberFormat="1" applyFont="1" applyAlignment="1">
      <alignment horizontal="center"/>
    </xf>
    <xf numFmtId="0" fontId="5" fillId="0" borderId="2" xfId="0" applyNumberFormat="1" applyFont="1" applyAlignment="1">
      <alignment/>
    </xf>
    <xf numFmtId="0" fontId="4" fillId="0" borderId="4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37" fontId="5" fillId="0" borderId="1" xfId="0" applyNumberFormat="1" applyFont="1" applyAlignment="1">
      <alignment horizontal="center"/>
    </xf>
    <xf numFmtId="37" fontId="5" fillId="0" borderId="4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showOutlineSymbols="0" zoomScale="87" zoomScaleNormal="87" workbookViewId="0" topLeftCell="B4">
      <selection activeCell="C12" sqref="C12"/>
    </sheetView>
  </sheetViews>
  <sheetFormatPr defaultColWidth="8.88671875" defaultRowHeight="15"/>
  <cols>
    <col min="1" max="1" width="1.77734375" style="1" customWidth="1"/>
    <col min="2" max="2" width="5.77734375" style="1" customWidth="1"/>
    <col min="3" max="3" width="39.77734375" style="1" customWidth="1"/>
    <col min="4" max="4" width="22.77734375" style="1" customWidth="1"/>
    <col min="5" max="5" width="25.21484375" style="1" customWidth="1"/>
    <col min="6" max="16384" width="9.77734375" style="1" customWidth="1"/>
  </cols>
  <sheetData>
    <row r="1" spans="2:6" ht="17.25">
      <c r="B1" s="11" t="s">
        <v>0</v>
      </c>
      <c r="C1" s="12"/>
      <c r="D1" s="11"/>
      <c r="E1" s="12"/>
      <c r="F1" s="2"/>
    </row>
    <row r="2" spans="2:6" ht="17.25">
      <c r="B2" s="12" t="s">
        <v>1</v>
      </c>
      <c r="C2" s="12"/>
      <c r="D2" s="12"/>
      <c r="E2" s="12"/>
      <c r="F2" s="2"/>
    </row>
    <row r="3" spans="2:6" ht="17.25">
      <c r="B3" s="12"/>
      <c r="C3" s="12"/>
      <c r="D3" s="12"/>
      <c r="E3" s="12"/>
      <c r="F3" s="2"/>
    </row>
    <row r="4" spans="2:6" ht="17.25">
      <c r="B4" s="11" t="s">
        <v>2</v>
      </c>
      <c r="C4" s="12"/>
      <c r="D4" s="12"/>
      <c r="E4" s="12"/>
      <c r="F4" s="2"/>
    </row>
    <row r="5" spans="1:6" ht="17.25">
      <c r="A5" s="2"/>
      <c r="B5" s="13"/>
      <c r="C5" s="13"/>
      <c r="D5" s="13"/>
      <c r="E5" s="13"/>
      <c r="F5" s="2"/>
    </row>
    <row r="6" spans="1:6" ht="17.25">
      <c r="A6" s="2"/>
      <c r="B6" s="14"/>
      <c r="C6" s="14"/>
      <c r="D6" s="15" t="s">
        <v>45</v>
      </c>
      <c r="E6" s="7" t="s">
        <v>51</v>
      </c>
      <c r="F6" s="3"/>
    </row>
    <row r="7" spans="1:6" ht="17.25">
      <c r="A7" s="2"/>
      <c r="B7" s="16"/>
      <c r="C7" s="16"/>
      <c r="D7" s="17" t="s">
        <v>46</v>
      </c>
      <c r="E7" s="8" t="s">
        <v>52</v>
      </c>
      <c r="F7" s="3"/>
    </row>
    <row r="8" spans="1:6" ht="17.25">
      <c r="A8" s="2"/>
      <c r="B8" s="16"/>
      <c r="C8" s="16"/>
      <c r="D8" s="17"/>
      <c r="E8" s="30"/>
      <c r="F8" s="3"/>
    </row>
    <row r="9" spans="1:6" ht="17.25">
      <c r="A9" s="2"/>
      <c r="B9" s="16"/>
      <c r="C9" s="16"/>
      <c r="D9" s="17" t="s">
        <v>47</v>
      </c>
      <c r="E9" s="8" t="s">
        <v>53</v>
      </c>
      <c r="F9" s="3"/>
    </row>
    <row r="10" spans="1:6" ht="17.25">
      <c r="A10" s="2"/>
      <c r="B10" s="16"/>
      <c r="C10" s="16"/>
      <c r="D10" s="17" t="s">
        <v>48</v>
      </c>
      <c r="E10" s="8" t="s">
        <v>54</v>
      </c>
      <c r="F10" s="3"/>
    </row>
    <row r="11" spans="1:6" ht="17.25">
      <c r="A11" s="2"/>
      <c r="B11" s="16"/>
      <c r="C11" s="16"/>
      <c r="D11" s="17" t="s">
        <v>49</v>
      </c>
      <c r="E11" s="8" t="s">
        <v>49</v>
      </c>
      <c r="F11" s="3"/>
    </row>
    <row r="12" spans="1:6" ht="17.25">
      <c r="A12" s="2"/>
      <c r="B12" s="14"/>
      <c r="C12" s="14"/>
      <c r="D12" s="14"/>
      <c r="E12" s="31"/>
      <c r="F12" s="3"/>
    </row>
    <row r="13" spans="1:6" ht="17.25">
      <c r="A13" s="2"/>
      <c r="B13" s="19" t="s">
        <v>3</v>
      </c>
      <c r="C13" s="18" t="s">
        <v>15</v>
      </c>
      <c r="D13" s="20">
        <v>199473</v>
      </c>
      <c r="E13" s="32">
        <v>200925</v>
      </c>
      <c r="F13" s="3"/>
    </row>
    <row r="14" spans="1:6" ht="17.25">
      <c r="A14" s="2"/>
      <c r="B14" s="19" t="s">
        <v>4</v>
      </c>
      <c r="C14" s="18" t="s">
        <v>16</v>
      </c>
      <c r="D14" s="20">
        <v>13307</v>
      </c>
      <c r="E14" s="32">
        <v>13307</v>
      </c>
      <c r="F14" s="3"/>
    </row>
    <row r="15" spans="1:6" ht="17.25">
      <c r="A15" s="2"/>
      <c r="B15" s="19" t="s">
        <v>5</v>
      </c>
      <c r="C15" s="18" t="s">
        <v>17</v>
      </c>
      <c r="D15" s="20">
        <v>1733</v>
      </c>
      <c r="E15" s="32">
        <v>1733</v>
      </c>
      <c r="F15" s="3"/>
    </row>
    <row r="16" spans="1:6" ht="17.25">
      <c r="A16" s="2"/>
      <c r="B16" s="19" t="s">
        <v>6</v>
      </c>
      <c r="C16" s="18" t="s">
        <v>18</v>
      </c>
      <c r="D16" s="20" t="s">
        <v>50</v>
      </c>
      <c r="E16" s="32" t="s">
        <v>50</v>
      </c>
      <c r="F16" s="3"/>
    </row>
    <row r="17" spans="1:6" ht="19.5" customHeight="1">
      <c r="A17" s="2"/>
      <c r="B17" s="19"/>
      <c r="C17" s="18"/>
      <c r="D17" s="33">
        <f>SUM(D13:D16)</f>
        <v>214513</v>
      </c>
      <c r="E17" s="33">
        <f>SUM(E13:E16)</f>
        <v>215965</v>
      </c>
      <c r="F17" s="3"/>
    </row>
    <row r="18" spans="1:6" ht="3" customHeight="1">
      <c r="A18" s="2"/>
      <c r="B18" s="19"/>
      <c r="C18" s="18"/>
      <c r="D18" s="21"/>
      <c r="E18" s="33"/>
      <c r="F18" s="3"/>
    </row>
    <row r="19" spans="1:6" ht="17.25">
      <c r="A19" s="2"/>
      <c r="B19" s="19" t="s">
        <v>7</v>
      </c>
      <c r="C19" s="22" t="s">
        <v>19</v>
      </c>
      <c r="D19" s="20"/>
      <c r="E19" s="32"/>
      <c r="F19" s="3"/>
    </row>
    <row r="20" spans="1:6" ht="17.25">
      <c r="A20" s="2"/>
      <c r="B20" s="19"/>
      <c r="C20" s="18" t="s">
        <v>20</v>
      </c>
      <c r="D20" s="20">
        <f>15482+11123+1365+5770</f>
        <v>33740</v>
      </c>
      <c r="E20" s="32">
        <v>43578</v>
      </c>
      <c r="F20" s="3"/>
    </row>
    <row r="21" spans="1:6" ht="17.25">
      <c r="A21" s="2"/>
      <c r="B21" s="19"/>
      <c r="C21" s="18" t="s">
        <v>21</v>
      </c>
      <c r="D21" s="20">
        <f>102586-7632</f>
        <v>94954</v>
      </c>
      <c r="E21" s="32">
        <v>111518</v>
      </c>
      <c r="F21" s="3"/>
    </row>
    <row r="22" spans="1:6" ht="17.25">
      <c r="A22" s="2"/>
      <c r="B22" s="19"/>
      <c r="C22" s="18" t="s">
        <v>22</v>
      </c>
      <c r="D22" s="20">
        <f>18038+4091</f>
        <v>22129</v>
      </c>
      <c r="E22" s="32">
        <f>19112+1401</f>
        <v>20513</v>
      </c>
      <c r="F22" s="3"/>
    </row>
    <row r="23" spans="1:6" ht="17.25">
      <c r="A23" s="2"/>
      <c r="B23" s="19"/>
      <c r="C23" s="18" t="s">
        <v>23</v>
      </c>
      <c r="D23" s="20">
        <v>257353</v>
      </c>
      <c r="E23" s="32">
        <v>210653</v>
      </c>
      <c r="F23" s="3"/>
    </row>
    <row r="24" spans="1:6" ht="19.5" customHeight="1">
      <c r="A24" s="2"/>
      <c r="B24" s="19"/>
      <c r="C24" s="18"/>
      <c r="D24" s="21">
        <f>D23+D22+D21+D20</f>
        <v>408176</v>
      </c>
      <c r="E24" s="33">
        <f>E23+E22+E21+E20</f>
        <v>386262</v>
      </c>
      <c r="F24" s="3"/>
    </row>
    <row r="25" spans="1:6" ht="21.75" customHeight="1">
      <c r="A25" s="2"/>
      <c r="B25" s="19"/>
      <c r="C25" s="18" t="s">
        <v>24</v>
      </c>
      <c r="D25" s="21">
        <f>D24+D17</f>
        <v>622689</v>
      </c>
      <c r="E25" s="33">
        <f>E24+E17</f>
        <v>602227</v>
      </c>
      <c r="F25" s="3"/>
    </row>
    <row r="26" spans="1:6" ht="3" customHeight="1">
      <c r="A26" s="2"/>
      <c r="B26" s="19"/>
      <c r="C26" s="18"/>
      <c r="D26" s="21"/>
      <c r="E26" s="33"/>
      <c r="F26" s="3"/>
    </row>
    <row r="27" spans="1:6" ht="17.25">
      <c r="A27" s="2"/>
      <c r="B27" s="19" t="s">
        <v>8</v>
      </c>
      <c r="C27" s="22" t="s">
        <v>25</v>
      </c>
      <c r="D27" s="20"/>
      <c r="E27" s="32"/>
      <c r="F27" s="3"/>
    </row>
    <row r="28" spans="1:6" ht="17.25">
      <c r="A28" s="2"/>
      <c r="B28" s="19"/>
      <c r="C28" s="18" t="s">
        <v>26</v>
      </c>
      <c r="D28" s="20">
        <f>19173+4450</f>
        <v>23623</v>
      </c>
      <c r="E28" s="32">
        <v>38412</v>
      </c>
      <c r="F28" s="3"/>
    </row>
    <row r="29" spans="1:6" ht="17.25">
      <c r="A29" s="2"/>
      <c r="B29" s="19"/>
      <c r="C29" s="18" t="s">
        <v>27</v>
      </c>
      <c r="D29" s="20">
        <f>67494-26347+1370</f>
        <v>42517</v>
      </c>
      <c r="E29" s="32">
        <v>43341</v>
      </c>
      <c r="F29" s="3"/>
    </row>
    <row r="30" spans="1:6" ht="17.25">
      <c r="A30" s="2"/>
      <c r="B30" s="19"/>
      <c r="C30" s="18" t="s">
        <v>28</v>
      </c>
      <c r="D30" s="20">
        <v>19195</v>
      </c>
      <c r="E30" s="32">
        <v>13643</v>
      </c>
      <c r="F30" s="3"/>
    </row>
    <row r="31" spans="1:6" ht="17.25">
      <c r="A31" s="2"/>
      <c r="B31" s="19"/>
      <c r="C31" s="18" t="s">
        <v>29</v>
      </c>
      <c r="D31" s="20">
        <v>98389</v>
      </c>
      <c r="E31" s="32">
        <v>98389</v>
      </c>
      <c r="F31" s="3"/>
    </row>
    <row r="32" spans="1:6" ht="19.5" customHeight="1">
      <c r="A32" s="2"/>
      <c r="B32" s="19"/>
      <c r="C32" s="18"/>
      <c r="D32" s="21">
        <f>D31+D30+D29+D28</f>
        <v>183724</v>
      </c>
      <c r="E32" s="33">
        <f>E31+E30+E29+E28</f>
        <v>193785</v>
      </c>
      <c r="F32" s="3"/>
    </row>
    <row r="33" spans="1:6" ht="17.25">
      <c r="A33" s="2"/>
      <c r="B33" s="19"/>
      <c r="C33" s="18"/>
      <c r="D33" s="21"/>
      <c r="E33" s="33"/>
      <c r="F33" s="3"/>
    </row>
    <row r="34" spans="1:6" ht="21" customHeight="1">
      <c r="A34" s="2"/>
      <c r="B34" s="19" t="s">
        <v>9</v>
      </c>
      <c r="C34" s="18" t="s">
        <v>30</v>
      </c>
      <c r="D34" s="21">
        <f>D24-D32</f>
        <v>224452</v>
      </c>
      <c r="E34" s="33">
        <f>E24-E32</f>
        <v>192477</v>
      </c>
      <c r="F34" s="3"/>
    </row>
    <row r="35" spans="1:6" ht="19.5" customHeight="1">
      <c r="A35" s="2"/>
      <c r="B35" s="19"/>
      <c r="C35" s="18" t="s">
        <v>31</v>
      </c>
      <c r="D35" s="23">
        <f>D34+D17</f>
        <v>438965</v>
      </c>
      <c r="E35" s="34">
        <f>E34+E17</f>
        <v>408442</v>
      </c>
      <c r="F35" s="3"/>
    </row>
    <row r="36" spans="1:6" ht="3" customHeight="1">
      <c r="A36" s="2"/>
      <c r="B36" s="19"/>
      <c r="C36" s="18"/>
      <c r="D36" s="24"/>
      <c r="E36" s="35"/>
      <c r="F36" s="3"/>
    </row>
    <row r="37" spans="1:6" ht="17.25">
      <c r="A37" s="2"/>
      <c r="B37" s="19" t="s">
        <v>10</v>
      </c>
      <c r="C37" s="22" t="s">
        <v>32</v>
      </c>
      <c r="D37" s="20"/>
      <c r="E37" s="32"/>
      <c r="F37" s="3"/>
    </row>
    <row r="38" spans="1:6" ht="17.25">
      <c r="A38" s="2"/>
      <c r="B38" s="19"/>
      <c r="C38" s="18" t="s">
        <v>33</v>
      </c>
      <c r="D38" s="20">
        <v>153000</v>
      </c>
      <c r="E38" s="32">
        <v>153000</v>
      </c>
      <c r="F38" s="3"/>
    </row>
    <row r="39" spans="1:6" ht="17.25">
      <c r="A39" s="2"/>
      <c r="B39" s="19"/>
      <c r="C39" s="22" t="s">
        <v>34</v>
      </c>
      <c r="D39" s="20"/>
      <c r="E39" s="32"/>
      <c r="F39" s="3"/>
    </row>
    <row r="40" spans="1:6" ht="17.25">
      <c r="A40" s="2"/>
      <c r="B40" s="19"/>
      <c r="C40" s="18" t="s">
        <v>35</v>
      </c>
      <c r="D40" s="20">
        <v>10524</v>
      </c>
      <c r="E40" s="32">
        <v>10524</v>
      </c>
      <c r="F40" s="3"/>
    </row>
    <row r="41" spans="1:6" ht="17.25">
      <c r="A41" s="2"/>
      <c r="B41" s="19"/>
      <c r="C41" s="18" t="s">
        <v>36</v>
      </c>
      <c r="D41" s="20">
        <v>5766</v>
      </c>
      <c r="E41" s="32">
        <v>5766</v>
      </c>
      <c r="F41" s="3"/>
    </row>
    <row r="42" spans="1:6" ht="17.25">
      <c r="A42" s="2"/>
      <c r="B42" s="19"/>
      <c r="C42" s="18" t="s">
        <v>37</v>
      </c>
      <c r="D42" s="20">
        <v>1407</v>
      </c>
      <c r="E42" s="32">
        <v>1407</v>
      </c>
      <c r="F42" s="3"/>
    </row>
    <row r="43" spans="1:6" ht="17.25">
      <c r="A43" s="2"/>
      <c r="B43" s="19"/>
      <c r="C43" s="18" t="s">
        <v>38</v>
      </c>
      <c r="D43" s="20">
        <f>237754+30523</f>
        <v>268277</v>
      </c>
      <c r="E43" s="32">
        <v>237754</v>
      </c>
      <c r="F43" s="3"/>
    </row>
    <row r="44" spans="1:6" ht="17.25">
      <c r="A44" s="2"/>
      <c r="B44" s="19"/>
      <c r="C44" s="18"/>
      <c r="D44" s="21">
        <f>D43+D42+D41+D40+D38</f>
        <v>438974</v>
      </c>
      <c r="E44" s="33">
        <f>E43+E42+E41+E40+E38</f>
        <v>408451</v>
      </c>
      <c r="F44" s="3"/>
    </row>
    <row r="45" spans="1:6" ht="17.25">
      <c r="A45" s="2"/>
      <c r="B45" s="19"/>
      <c r="C45" s="18" t="s">
        <v>39</v>
      </c>
      <c r="D45" s="37">
        <v>-12043</v>
      </c>
      <c r="E45" s="38">
        <v>-12043</v>
      </c>
      <c r="F45" s="3"/>
    </row>
    <row r="46" spans="1:6" ht="19.5" customHeight="1">
      <c r="A46" s="2"/>
      <c r="B46" s="19"/>
      <c r="C46" s="18" t="s">
        <v>40</v>
      </c>
      <c r="D46" s="21">
        <f>D44+D45</f>
        <v>426931</v>
      </c>
      <c r="E46" s="33">
        <f>E44+E45</f>
        <v>396408</v>
      </c>
      <c r="F46" s="3"/>
    </row>
    <row r="47" spans="1:6" ht="9.75" customHeight="1">
      <c r="A47" s="2"/>
      <c r="B47" s="19"/>
      <c r="C47" s="18"/>
      <c r="D47" s="21"/>
      <c r="E47" s="33"/>
      <c r="F47" s="3"/>
    </row>
    <row r="48" spans="1:6" ht="17.25">
      <c r="A48" s="2"/>
      <c r="B48" s="19" t="s">
        <v>11</v>
      </c>
      <c r="C48" s="18" t="s">
        <v>41</v>
      </c>
      <c r="D48" s="20" t="s">
        <v>50</v>
      </c>
      <c r="E48" s="32" t="s">
        <v>50</v>
      </c>
      <c r="F48" s="3"/>
    </row>
    <row r="49" spans="1:6" ht="17.25">
      <c r="A49" s="2"/>
      <c r="B49" s="19" t="s">
        <v>12</v>
      </c>
      <c r="C49" s="18" t="s">
        <v>42</v>
      </c>
      <c r="D49" s="20" t="s">
        <v>50</v>
      </c>
      <c r="E49" s="32" t="s">
        <v>50</v>
      </c>
      <c r="F49" s="3"/>
    </row>
    <row r="50" spans="1:6" ht="17.25">
      <c r="A50" s="2"/>
      <c r="B50" s="19" t="s">
        <v>13</v>
      </c>
      <c r="C50" s="18" t="s">
        <v>43</v>
      </c>
      <c r="D50" s="20">
        <v>12034</v>
      </c>
      <c r="E50" s="32">
        <v>12034</v>
      </c>
      <c r="F50" s="3"/>
    </row>
    <row r="51" spans="1:6" ht="19.5" customHeight="1">
      <c r="A51" s="2"/>
      <c r="B51" s="19"/>
      <c r="C51" s="18"/>
      <c r="D51" s="23">
        <f>D50+D46</f>
        <v>438965</v>
      </c>
      <c r="E51" s="34">
        <f>E50+E46</f>
        <v>408442</v>
      </c>
      <c r="F51" s="3"/>
    </row>
    <row r="52" spans="1:6" ht="10.5" customHeight="1">
      <c r="A52" s="2"/>
      <c r="B52" s="19"/>
      <c r="C52" s="18"/>
      <c r="D52" s="24"/>
      <c r="E52" s="35"/>
      <c r="F52" s="3"/>
    </row>
    <row r="53" spans="1:6" ht="19.5" customHeight="1">
      <c r="A53" s="2"/>
      <c r="B53" s="25" t="s">
        <v>14</v>
      </c>
      <c r="C53" s="26" t="s">
        <v>44</v>
      </c>
      <c r="D53" s="27">
        <f>D46/152000</f>
        <v>2.8087565789473685</v>
      </c>
      <c r="E53" s="36">
        <f>E46/152000</f>
        <v>2.6079473684210526</v>
      </c>
      <c r="F53" s="3"/>
    </row>
    <row r="54" spans="1:6" ht="12" customHeight="1">
      <c r="A54" s="2"/>
      <c r="B54" s="28"/>
      <c r="C54" s="29"/>
      <c r="D54" s="4"/>
      <c r="E54" s="4"/>
      <c r="F54" s="2"/>
    </row>
    <row r="55" spans="1:6" ht="17.25">
      <c r="A55" s="2"/>
      <c r="B55" s="5"/>
      <c r="C55" s="13" t="s">
        <v>55</v>
      </c>
      <c r="D55" s="6"/>
      <c r="E55" s="6"/>
      <c r="F55" s="2"/>
    </row>
    <row r="56" spans="1:6" ht="17.25">
      <c r="A56" s="2"/>
      <c r="B56" s="13"/>
      <c r="C56" s="13"/>
      <c r="D56" s="6"/>
      <c r="E56" s="6"/>
      <c r="F56" s="2"/>
    </row>
    <row r="57" spans="1:6" ht="15">
      <c r="A57" s="2"/>
      <c r="B57" s="2"/>
      <c r="C57" s="2"/>
      <c r="D57" s="10"/>
      <c r="E57" s="10"/>
      <c r="F57" s="2"/>
    </row>
    <row r="58" spans="1:6" ht="15">
      <c r="A58" s="2"/>
      <c r="B58" s="2"/>
      <c r="C58" s="2"/>
      <c r="D58" s="10"/>
      <c r="E58" s="10"/>
      <c r="F58" s="2"/>
    </row>
    <row r="59" spans="1:6" ht="15">
      <c r="A59" s="2"/>
      <c r="B59" s="2"/>
      <c r="C59" s="2"/>
      <c r="D59" s="10"/>
      <c r="E59" s="10"/>
      <c r="F59" s="2"/>
    </row>
    <row r="60" spans="1:6" ht="15">
      <c r="A60" s="2"/>
      <c r="B60" s="2"/>
      <c r="C60" s="2"/>
      <c r="D60" s="9"/>
      <c r="E60" s="9"/>
      <c r="F60" s="2"/>
    </row>
    <row r="61" spans="1:6" ht="15">
      <c r="A61" s="2"/>
      <c r="B61" s="2"/>
      <c r="C61" s="2"/>
      <c r="D61" s="9"/>
      <c r="E61" s="9"/>
      <c r="F61" s="2"/>
    </row>
    <row r="62" spans="1:6" ht="15">
      <c r="A62" s="2"/>
      <c r="B62" s="2"/>
      <c r="C62" s="2"/>
      <c r="D62" s="9"/>
      <c r="E62" s="9"/>
      <c r="F62" s="2"/>
    </row>
    <row r="63" spans="1:6" ht="15">
      <c r="A63" s="2"/>
      <c r="B63" s="2"/>
      <c r="C63" s="2"/>
      <c r="D63" s="9"/>
      <c r="E63" s="9"/>
      <c r="F63" s="2"/>
    </row>
    <row r="64" spans="1:6" ht="15">
      <c r="A64" s="2"/>
      <c r="B64" s="2"/>
      <c r="C64" s="2"/>
      <c r="D64" s="9"/>
      <c r="E64" s="9"/>
      <c r="F64" s="2"/>
    </row>
    <row r="65" spans="1:6" ht="15">
      <c r="A65" s="2"/>
      <c r="B65" s="2"/>
      <c r="C65" s="2"/>
      <c r="D65" s="9"/>
      <c r="E65" s="9"/>
      <c r="F65" s="2"/>
    </row>
    <row r="66" spans="1:6" ht="15">
      <c r="A66" s="2"/>
      <c r="B66" s="2"/>
      <c r="C66" s="2"/>
      <c r="D66" s="9"/>
      <c r="E66" s="9"/>
      <c r="F66" s="2"/>
    </row>
    <row r="67" spans="1:6" ht="15">
      <c r="A67" s="2"/>
      <c r="B67" s="2"/>
      <c r="C67" s="2"/>
      <c r="D67" s="9"/>
      <c r="E67" s="9"/>
      <c r="F67" s="2"/>
    </row>
    <row r="68" spans="1:6" ht="15">
      <c r="A68" s="2"/>
      <c r="B68" s="2"/>
      <c r="C68" s="2"/>
      <c r="D68" s="9"/>
      <c r="E68" s="9"/>
      <c r="F68" s="2"/>
    </row>
    <row r="69" spans="1:6" ht="15">
      <c r="A69" s="2"/>
      <c r="B69" s="2"/>
      <c r="C69" s="2"/>
      <c r="D69" s="9"/>
      <c r="E69" s="9"/>
      <c r="F69" s="2"/>
    </row>
    <row r="70" spans="1:6" ht="15">
      <c r="A70" s="2"/>
      <c r="B70" s="2"/>
      <c r="C70" s="2"/>
      <c r="D70" s="9"/>
      <c r="E70" s="9"/>
      <c r="F70" s="2"/>
    </row>
    <row r="71" spans="1:6" ht="15">
      <c r="A71" s="2"/>
      <c r="B71" s="2"/>
      <c r="C71" s="2"/>
      <c r="D71" s="9"/>
      <c r="E71" s="9"/>
      <c r="F71" s="2"/>
    </row>
    <row r="72" spans="1:6" ht="15">
      <c r="A72" s="2"/>
      <c r="B72" s="2"/>
      <c r="C72" s="2"/>
      <c r="D72" s="9"/>
      <c r="E72" s="9"/>
      <c r="F72" s="2"/>
    </row>
    <row r="73" spans="1:6" ht="15">
      <c r="A73" s="2"/>
      <c r="B73" s="2"/>
      <c r="C73" s="2"/>
      <c r="D73" s="9"/>
      <c r="E73" s="9"/>
      <c r="F73" s="2"/>
    </row>
    <row r="74" spans="1:6" ht="15">
      <c r="A74" s="2"/>
      <c r="B74" s="2"/>
      <c r="C74" s="2"/>
      <c r="D74" s="9"/>
      <c r="E74" s="9"/>
      <c r="F74" s="2"/>
    </row>
    <row r="75" spans="1:6" ht="15">
      <c r="A75" s="2"/>
      <c r="B75" s="2"/>
      <c r="C75" s="2"/>
      <c r="D75" s="9"/>
      <c r="E75" s="9"/>
      <c r="F75" s="2"/>
    </row>
    <row r="76" spans="1:6" ht="15">
      <c r="A76" s="2"/>
      <c r="B76" s="2"/>
      <c r="C76" s="2"/>
      <c r="D76" s="9"/>
      <c r="E76" s="9"/>
      <c r="F76" s="2"/>
    </row>
    <row r="77" spans="1:6" ht="15">
      <c r="A77" s="2"/>
      <c r="B77" s="2"/>
      <c r="C77" s="2"/>
      <c r="D77" s="9"/>
      <c r="E77" s="9"/>
      <c r="F77" s="2"/>
    </row>
    <row r="78" spans="1:6" ht="15">
      <c r="A78" s="2"/>
      <c r="B78" s="2"/>
      <c r="C78" s="2"/>
      <c r="D78" s="9"/>
      <c r="E78" s="9"/>
      <c r="F78" s="2"/>
    </row>
    <row r="79" spans="1:6" ht="15">
      <c r="A79" s="2"/>
      <c r="B79" s="2"/>
      <c r="C79" s="2"/>
      <c r="D79" s="9"/>
      <c r="E79" s="9"/>
      <c r="F79" s="2"/>
    </row>
    <row r="80" spans="1:6" ht="15">
      <c r="A80" s="2"/>
      <c r="B80" s="2"/>
      <c r="C80" s="2"/>
      <c r="D80" s="9"/>
      <c r="E80" s="9"/>
      <c r="F80" s="2"/>
    </row>
    <row r="81" spans="1:6" ht="15">
      <c r="A81" s="2"/>
      <c r="B81" s="2"/>
      <c r="C81" s="2"/>
      <c r="D81" s="9"/>
      <c r="E81" s="9"/>
      <c r="F81" s="2"/>
    </row>
    <row r="82" spans="1:6" ht="15">
      <c r="A82" s="2"/>
      <c r="B82" s="2"/>
      <c r="C82" s="2"/>
      <c r="D82" s="9"/>
      <c r="E82" s="9"/>
      <c r="F82" s="2"/>
    </row>
    <row r="83" spans="1:6" ht="15">
      <c r="A83" s="2"/>
      <c r="B83" s="2"/>
      <c r="C83" s="2"/>
      <c r="D83" s="9"/>
      <c r="E83" s="9"/>
      <c r="F83" s="2"/>
    </row>
  </sheetData>
  <printOptions horizontalCentered="1"/>
  <pageMargins left="0.5" right="0.44" top="0.44" bottom="0.2" header="0.19" footer="0"/>
  <pageSetup fitToHeight="4" fitToWidth="1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